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3" i="26" l="1"/>
  <c r="C14" i="26"/>
  <c r="C12" i="26"/>
  <c r="C9" i="26"/>
  <c r="C8" i="26"/>
  <c r="C10" i="26" s="1"/>
  <c r="C6" i="26"/>
  <c r="B50" i="25"/>
  <c r="B45" i="25"/>
  <c r="E26" i="25"/>
  <c r="C25" i="26"/>
  <c r="E23" i="25"/>
  <c r="E22" i="25"/>
  <c r="B49" i="25" s="1"/>
  <c r="C19" i="26" l="1"/>
  <c r="C20" i="26" s="1"/>
  <c r="B45" i="24"/>
  <c r="E23" i="24" l="1"/>
  <c r="E22" i="24"/>
  <c r="E23" i="23"/>
  <c r="E22" i="23"/>
  <c r="E26" i="23" s="1"/>
  <c r="B49" i="23" s="1"/>
  <c r="E26" i="24" l="1"/>
  <c r="B49" i="24" s="1"/>
  <c r="B50" i="24" s="1"/>
  <c r="E23" i="22"/>
  <c r="E22" i="22"/>
  <c r="E26" i="22" s="1"/>
  <c r="B49" i="22" s="1"/>
  <c r="B50" i="22" s="1"/>
  <c r="B45" i="23" s="1"/>
  <c r="B50" i="23" s="1"/>
</calcChain>
</file>

<file path=xl/sharedStrings.xml><?xml version="1.0" encoding="utf-8"?>
<sst xmlns="http://schemas.openxmlformats.org/spreadsheetml/2006/main" count="249" uniqueCount="90">
  <si>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</si>
  <si>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</si>
  <si>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</si>
  <si>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</si>
  <si>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</si>
  <si>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</si>
  <si>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</si>
  <si>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</si>
  <si>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</si>
  <si>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</si>
  <si>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</si>
  <si>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</si>
  <si>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</si>
  <si>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</si>
  <si>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</si>
  <si>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</si>
  <si>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</si>
  <si>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</si>
  <si>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</si>
  <si>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</si>
  <si>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</si>
  <si>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</si>
  <si>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</si>
  <si>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</si>
  <si>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</si>
  <si>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</si>
  <si>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</si>
  <si>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</si>
  <si>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</si>
  <si>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</si>
  <si>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</si>
  <si>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</si>
  <si>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</si>
  <si>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Sдома=248,8м2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</si>
  <si>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</si>
  <si>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</si>
  <si>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</si>
  <si>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</si>
  <si>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</si>
  <si>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</si>
  <si>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</si>
  <si>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Оплачено администрацией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</si>
  <si>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25.12.2020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</si>
  <si>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Пономаренко С.В.</t>
    </r>
  </si>
  <si>
    <t>Предъявлено населению 10517,94руб.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</si>
  <si>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Пономаренко Сергея Владимировича</t>
    </r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</si>
  <si>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</si>
  <si>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</si>
  <si>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</si>
  <si>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Всего за период с "01" 01 2023 г. по "31" 03 2023 г. выполнено работ (оказано услуг) на общую сумму семь тысяч двести семнадцать рублей 69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</si>
  <si>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</si>
  <si>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</si>
  <si>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</si>
  <si>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</si>
  <si>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</si>
  <si>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</si>
  <si>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</si>
  <si>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семь тысяч триста тридцать  девять рублей 39 копеек</t>
  </si>
  <si>
    <t xml:space="preserve">           2. Всего за период с "01" 07 2023 г. по "30" 09 2023 г. выполнено работ (оказано услуг) на общую сумму восемь тысяч восемьдесят три рубля 51 копейка</t>
  </si>
  <si>
    <t>Предъявлено населению 111770,41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</si>
  <si>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</si>
  <si>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</si>
  <si>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</si>
  <si>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</si>
  <si>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</si>
  <si>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</si>
  <si>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</si>
  <si>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</si>
  <si>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Дератизация, дезинсекция  </t>
  </si>
  <si>
    <t>Непредвиденные работы 0 ч/ч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</si>
  <si>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</si>
  <si>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</si>
  <si>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</si>
  <si>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</si>
  <si>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</si>
  <si>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</si>
  <si>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</si>
  <si>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</si>
  <si>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</si>
  <si>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</si>
  <si>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</si>
  <si>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</si>
  <si>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</si>
  <si>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Линейная, д. 14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</si>
  <si>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</si>
  <si>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</si>
  <si>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</si>
  <si>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восемь тысяч четыреста сорок три рубля 51 копейка.</t>
  </si>
  <si>
    <t>Предъявлено населению 11770,41</t>
  </si>
  <si>
    <t>Начислено всего 44576,7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</si>
</sst>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39" fontId="4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0" zoomScaleSheetLayoutView="100" workbookViewId="0">
      <selection activeCell="B51" sqref="B51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28.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46</v>
      </c>
      <c r="B3" s="41"/>
      <c r="C3" s="41"/>
      <c r="D3" s="41"/>
      <c r="E3" s="41"/>
    </row>
    <row r="4" spans="1:5" s="1" customFormat="1" ht="15.75" x14ac:dyDescent="0.25">
      <c r="A4" s="21" t="s">
        <v>13</v>
      </c>
      <c r="B4" s="4"/>
      <c r="C4" s="4"/>
      <c r="D4" s="42" t="s">
        <v>47</v>
      </c>
      <c r="E4" s="42"/>
    </row>
    <row r="5" spans="1:5" x14ac:dyDescent="0.25">
      <c r="A5" s="28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25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6" t="s">
        <v>45</v>
      </c>
      <c r="B9" s="46"/>
      <c r="C9" s="46"/>
      <c r="D9" s="46"/>
      <c r="E9" s="46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7.75" customHeight="1" x14ac:dyDescent="0.25">
      <c r="A11" s="43" t="s">
        <v>42</v>
      </c>
      <c r="B11" s="43"/>
      <c r="C11" s="43"/>
      <c r="D11" s="43"/>
      <c r="E11" s="43"/>
    </row>
    <row r="12" spans="1:5" x14ac:dyDescent="0.25">
      <c r="A12" s="45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5" t="s">
        <v>16</v>
      </c>
      <c r="B16" s="49"/>
      <c r="C16" s="49"/>
      <c r="D16" s="49"/>
      <c r="E16" s="49"/>
    </row>
    <row r="17" spans="1:8" ht="29.25" customHeight="1" x14ac:dyDescent="0.25">
      <c r="A17" s="43" t="s">
        <v>17</v>
      </c>
      <c r="B17" s="43"/>
      <c r="C17" s="43"/>
      <c r="D17" s="43"/>
      <c r="E17" s="43"/>
    </row>
    <row r="18" spans="1:8" ht="63.75" customHeight="1" x14ac:dyDescent="0.25">
      <c r="A18" s="43" t="s">
        <v>26</v>
      </c>
      <c r="B18" s="43"/>
      <c r="C18" s="43"/>
      <c r="D18" s="43"/>
      <c r="E18" s="43"/>
    </row>
    <row r="19" spans="1:8" ht="31.5" customHeight="1" x14ac:dyDescent="0.25">
      <c r="A19" s="44" t="s">
        <v>27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40</v>
      </c>
      <c r="B22" s="9" t="s">
        <v>38</v>
      </c>
      <c r="C22" s="3" t="s">
        <v>4</v>
      </c>
      <c r="D22" s="3">
        <v>6.59</v>
      </c>
      <c r="E22" s="8">
        <f>D22*F20*G20</f>
        <v>4918.7759999999998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3.08</v>
      </c>
      <c r="E23" s="8">
        <f>D23*F20*3</f>
        <v>2298.9120000000003</v>
      </c>
    </row>
    <row r="24" spans="1:8" x14ac:dyDescent="0.25">
      <c r="A24" s="7" t="s">
        <v>28</v>
      </c>
      <c r="B24" s="9" t="s">
        <v>29</v>
      </c>
      <c r="C24" s="3" t="s">
        <v>30</v>
      </c>
      <c r="D24" s="3"/>
      <c r="E24" s="24">
        <v>0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7217.6880000000001</v>
      </c>
    </row>
    <row r="28" spans="1:8" ht="29.25" customHeight="1" x14ac:dyDescent="0.25">
      <c r="A28" s="51" t="s">
        <v>49</v>
      </c>
      <c r="B28" s="51"/>
      <c r="C28" s="51"/>
      <c r="D28" s="51"/>
      <c r="E28" s="51"/>
    </row>
    <row r="29" spans="1:8" ht="35.2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9.25" customHeight="1" x14ac:dyDescent="0.25">
      <c r="A31" s="43" t="s">
        <v>31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26"/>
      <c r="B33" s="26"/>
      <c r="C33" s="26"/>
      <c r="D33" s="26"/>
      <c r="E33" s="26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53" t="s">
        <v>50</v>
      </c>
      <c r="B36" s="53"/>
      <c r="C36" s="53"/>
      <c r="D36" s="53"/>
      <c r="E36" s="5"/>
    </row>
    <row r="37" spans="1:5" x14ac:dyDescent="0.25">
      <c r="B37" s="50" t="s">
        <v>19</v>
      </c>
      <c r="C37" s="50"/>
      <c r="D37" s="50"/>
      <c r="E37" s="6" t="s">
        <v>6</v>
      </c>
    </row>
    <row r="38" spans="1:5" x14ac:dyDescent="0.25">
      <c r="A38" s="25"/>
      <c r="B38" s="25"/>
      <c r="C38" s="25"/>
      <c r="D38" s="25"/>
      <c r="E38" s="25"/>
    </row>
    <row r="39" spans="1:5" ht="15" customHeight="1" x14ac:dyDescent="0.25">
      <c r="A39" s="46" t="s">
        <v>43</v>
      </c>
      <c r="B39" s="46"/>
      <c r="C39" s="46"/>
      <c r="D39" s="46"/>
      <c r="E39" s="46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2" t="s">
        <v>33</v>
      </c>
    </row>
    <row r="44" spans="1:5" x14ac:dyDescent="0.25">
      <c r="A44" s="14" t="s">
        <v>32</v>
      </c>
    </row>
    <row r="45" spans="1:5" x14ac:dyDescent="0.25">
      <c r="A45" s="2" t="s">
        <v>37</v>
      </c>
      <c r="B45" s="16">
        <v>-959.71</v>
      </c>
    </row>
    <row r="46" spans="1:5" x14ac:dyDescent="0.25">
      <c r="A46" s="19" t="s">
        <v>44</v>
      </c>
      <c r="B46" s="17"/>
    </row>
    <row r="47" spans="1:5" x14ac:dyDescent="0.25">
      <c r="A47" s="2" t="s">
        <v>34</v>
      </c>
      <c r="B47" s="17">
        <v>10517.94</v>
      </c>
    </row>
    <row r="48" spans="1:5" x14ac:dyDescent="0.25">
      <c r="A48" s="2" t="s">
        <v>41</v>
      </c>
      <c r="B48" s="17">
        <v>1387.54</v>
      </c>
    </row>
    <row r="49" spans="1:2" ht="30" x14ac:dyDescent="0.25">
      <c r="A49" s="27" t="s">
        <v>35</v>
      </c>
      <c r="B49" s="17">
        <f>E26</f>
        <v>7217.6880000000001</v>
      </c>
    </row>
    <row r="50" spans="1:2" x14ac:dyDescent="0.25">
      <c r="A50" s="18" t="s">
        <v>36</v>
      </c>
      <c r="B50" s="20">
        <f>B45+B47+B48-B49</f>
        <v>3728.0820000000003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B49" sqref="B49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28.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51</v>
      </c>
      <c r="B3" s="41"/>
      <c r="C3" s="41"/>
      <c r="D3" s="41"/>
      <c r="E3" s="41"/>
    </row>
    <row r="4" spans="1:5" s="1" customFormat="1" ht="15.75" x14ac:dyDescent="0.25">
      <c r="A4" s="21" t="s">
        <v>13</v>
      </c>
      <c r="B4" s="4"/>
      <c r="C4" s="4"/>
      <c r="D4" s="42" t="s">
        <v>52</v>
      </c>
      <c r="E4" s="42"/>
    </row>
    <row r="5" spans="1:5" x14ac:dyDescent="0.25">
      <c r="A5" s="31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25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6" t="s">
        <v>45</v>
      </c>
      <c r="B9" s="46"/>
      <c r="C9" s="46"/>
      <c r="D9" s="46"/>
      <c r="E9" s="46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7.75" customHeight="1" x14ac:dyDescent="0.25">
      <c r="A11" s="43" t="s">
        <v>42</v>
      </c>
      <c r="B11" s="43"/>
      <c r="C11" s="43"/>
      <c r="D11" s="43"/>
      <c r="E11" s="43"/>
    </row>
    <row r="12" spans="1:5" x14ac:dyDescent="0.25">
      <c r="A12" s="45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5" t="s">
        <v>16</v>
      </c>
      <c r="B16" s="49"/>
      <c r="C16" s="49"/>
      <c r="D16" s="49"/>
      <c r="E16" s="49"/>
    </row>
    <row r="17" spans="1:8" ht="29.25" customHeight="1" x14ac:dyDescent="0.25">
      <c r="A17" s="43" t="s">
        <v>17</v>
      </c>
      <c r="B17" s="43"/>
      <c r="C17" s="43"/>
      <c r="D17" s="43"/>
      <c r="E17" s="43"/>
    </row>
    <row r="18" spans="1:8" ht="63.75" customHeight="1" x14ac:dyDescent="0.25">
      <c r="A18" s="43" t="s">
        <v>26</v>
      </c>
      <c r="B18" s="43"/>
      <c r="C18" s="43"/>
      <c r="D18" s="43"/>
      <c r="E18" s="43"/>
    </row>
    <row r="19" spans="1:8" ht="31.5" customHeight="1" x14ac:dyDescent="0.25">
      <c r="A19" s="44" t="s">
        <v>27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40</v>
      </c>
      <c r="B22" s="9" t="s">
        <v>38</v>
      </c>
      <c r="C22" s="3" t="s">
        <v>4</v>
      </c>
      <c r="D22" s="3">
        <v>6.59</v>
      </c>
      <c r="E22" s="8">
        <f>D22*F20*G20</f>
        <v>4918.7759999999998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3.08</v>
      </c>
      <c r="E23" s="8">
        <f>D23*F20*3</f>
        <v>2298.9120000000003</v>
      </c>
    </row>
    <row r="24" spans="1:8" x14ac:dyDescent="0.25">
      <c r="A24" s="7" t="s">
        <v>28</v>
      </c>
      <c r="B24" s="9" t="s">
        <v>53</v>
      </c>
      <c r="C24" s="3" t="s">
        <v>30</v>
      </c>
      <c r="D24" s="3"/>
      <c r="E24" s="24">
        <v>121.7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7339.3879999999999</v>
      </c>
    </row>
    <row r="28" spans="1:8" ht="29.25" customHeight="1" x14ac:dyDescent="0.25">
      <c r="A28" s="51" t="s">
        <v>57</v>
      </c>
      <c r="B28" s="51"/>
      <c r="C28" s="51"/>
      <c r="D28" s="51"/>
      <c r="E28" s="51"/>
    </row>
    <row r="29" spans="1:8" ht="35.2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9.25" customHeight="1" x14ac:dyDescent="0.25">
      <c r="A31" s="43" t="s">
        <v>31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53" t="s">
        <v>50</v>
      </c>
      <c r="B36" s="53"/>
      <c r="C36" s="53"/>
      <c r="D36" s="53"/>
      <c r="E36" s="5"/>
    </row>
    <row r="37" spans="1:5" x14ac:dyDescent="0.25">
      <c r="B37" s="50" t="s">
        <v>19</v>
      </c>
      <c r="C37" s="50"/>
      <c r="D37" s="50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ht="15" customHeight="1" x14ac:dyDescent="0.25">
      <c r="A39" s="46" t="s">
        <v>43</v>
      </c>
      <c r="B39" s="46"/>
      <c r="C39" s="46"/>
      <c r="D39" s="46"/>
      <c r="E39" s="46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2" t="s">
        <v>33</v>
      </c>
    </row>
    <row r="44" spans="1:5" x14ac:dyDescent="0.25">
      <c r="A44" s="14" t="s">
        <v>32</v>
      </c>
    </row>
    <row r="45" spans="1:5" x14ac:dyDescent="0.25">
      <c r="A45" s="2" t="s">
        <v>37</v>
      </c>
      <c r="B45" s="16">
        <f>'1кв'!B50</f>
        <v>3728.0820000000003</v>
      </c>
    </row>
    <row r="46" spans="1:5" x14ac:dyDescent="0.25">
      <c r="A46" s="19" t="s">
        <v>44</v>
      </c>
      <c r="B46" s="17"/>
    </row>
    <row r="47" spans="1:5" x14ac:dyDescent="0.25">
      <c r="A47" s="2" t="s">
        <v>34</v>
      </c>
      <c r="B47" s="17">
        <v>10517.94</v>
      </c>
    </row>
    <row r="48" spans="1:5" x14ac:dyDescent="0.25">
      <c r="A48" s="2" t="s">
        <v>41</v>
      </c>
      <c r="B48" s="17">
        <v>2081.31</v>
      </c>
    </row>
    <row r="49" spans="1:2" ht="30" x14ac:dyDescent="0.25">
      <c r="A49" s="32" t="s">
        <v>35</v>
      </c>
      <c r="B49" s="17">
        <f>E26</f>
        <v>7339.3879999999999</v>
      </c>
    </row>
    <row r="50" spans="1:2" x14ac:dyDescent="0.25">
      <c r="A50" s="18" t="s">
        <v>36</v>
      </c>
      <c r="B50" s="20">
        <f>B45+B47+B48-B49</f>
        <v>8987.9439999999995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8" zoomScaleSheetLayoutView="100" workbookViewId="0">
      <selection activeCell="B47" sqref="B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28.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54</v>
      </c>
      <c r="B3" s="41"/>
      <c r="C3" s="41"/>
      <c r="D3" s="41"/>
      <c r="E3" s="41"/>
    </row>
    <row r="4" spans="1:5" s="1" customFormat="1" ht="15.75" x14ac:dyDescent="0.25">
      <c r="A4" s="21" t="s">
        <v>13</v>
      </c>
      <c r="B4" s="4"/>
      <c r="C4" s="4"/>
      <c r="D4" s="42" t="s">
        <v>55</v>
      </c>
      <c r="E4" s="42"/>
    </row>
    <row r="5" spans="1:5" x14ac:dyDescent="0.25">
      <c r="A5" s="31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25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6" t="s">
        <v>45</v>
      </c>
      <c r="B9" s="46"/>
      <c r="C9" s="46"/>
      <c r="D9" s="46"/>
      <c r="E9" s="46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7.75" customHeight="1" x14ac:dyDescent="0.25">
      <c r="A11" s="43" t="s">
        <v>42</v>
      </c>
      <c r="B11" s="43"/>
      <c r="C11" s="43"/>
      <c r="D11" s="43"/>
      <c r="E11" s="43"/>
    </row>
    <row r="12" spans="1:5" x14ac:dyDescent="0.25">
      <c r="A12" s="45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5" t="s">
        <v>16</v>
      </c>
      <c r="B16" s="49"/>
      <c r="C16" s="49"/>
      <c r="D16" s="49"/>
      <c r="E16" s="49"/>
    </row>
    <row r="17" spans="1:8" ht="29.25" customHeight="1" x14ac:dyDescent="0.25">
      <c r="A17" s="43" t="s">
        <v>17</v>
      </c>
      <c r="B17" s="43"/>
      <c r="C17" s="43"/>
      <c r="D17" s="43"/>
      <c r="E17" s="43"/>
    </row>
    <row r="18" spans="1:8" ht="63.75" customHeight="1" x14ac:dyDescent="0.25">
      <c r="A18" s="43" t="s">
        <v>26</v>
      </c>
      <c r="B18" s="43"/>
      <c r="C18" s="43"/>
      <c r="D18" s="43"/>
      <c r="E18" s="43"/>
    </row>
    <row r="19" spans="1:8" ht="31.5" customHeight="1" x14ac:dyDescent="0.25">
      <c r="A19" s="44" t="s">
        <v>27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40</v>
      </c>
      <c r="B22" s="9" t="s">
        <v>38</v>
      </c>
      <c r="C22" s="3" t="s">
        <v>4</v>
      </c>
      <c r="D22" s="3">
        <v>7.38</v>
      </c>
      <c r="E22" s="8">
        <f>D22*F20*G20</f>
        <v>5508.4319999999998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3.45</v>
      </c>
      <c r="E23" s="8">
        <f>D23*F20*3</f>
        <v>2575.0800000000004</v>
      </c>
    </row>
    <row r="24" spans="1:8" x14ac:dyDescent="0.25">
      <c r="A24" s="7" t="s">
        <v>28</v>
      </c>
      <c r="B24" s="9" t="s">
        <v>56</v>
      </c>
      <c r="C24" s="3" t="s">
        <v>30</v>
      </c>
      <c r="D24" s="3"/>
      <c r="E24" s="24">
        <v>0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8083.5120000000006</v>
      </c>
    </row>
    <row r="28" spans="1:8" ht="29.25" customHeight="1" x14ac:dyDescent="0.25">
      <c r="A28" s="51" t="s">
        <v>58</v>
      </c>
      <c r="B28" s="51"/>
      <c r="C28" s="51"/>
      <c r="D28" s="51"/>
      <c r="E28" s="51"/>
    </row>
    <row r="29" spans="1:8" ht="35.2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9.25" customHeight="1" x14ac:dyDescent="0.25">
      <c r="A31" s="43" t="s">
        <v>31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29"/>
      <c r="B33" s="29"/>
      <c r="C33" s="29"/>
      <c r="D33" s="29"/>
      <c r="E33" s="29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53" t="s">
        <v>50</v>
      </c>
      <c r="B36" s="53"/>
      <c r="C36" s="53"/>
      <c r="D36" s="53"/>
      <c r="E36" s="5"/>
    </row>
    <row r="37" spans="1:5" x14ac:dyDescent="0.25">
      <c r="B37" s="50" t="s">
        <v>19</v>
      </c>
      <c r="C37" s="50"/>
      <c r="D37" s="50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ht="15" customHeight="1" x14ac:dyDescent="0.25">
      <c r="A39" s="46" t="s">
        <v>43</v>
      </c>
      <c r="B39" s="46"/>
      <c r="C39" s="46"/>
      <c r="D39" s="46"/>
      <c r="E39" s="46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2" t="s">
        <v>33</v>
      </c>
    </row>
    <row r="44" spans="1:5" x14ac:dyDescent="0.25">
      <c r="A44" s="14" t="s">
        <v>32</v>
      </c>
    </row>
    <row r="45" spans="1:5" x14ac:dyDescent="0.25">
      <c r="A45" s="2" t="s">
        <v>37</v>
      </c>
      <c r="B45" s="16">
        <f>'2кв'!B50</f>
        <v>8987.9439999999995</v>
      </c>
    </row>
    <row r="46" spans="1:5" x14ac:dyDescent="0.25">
      <c r="A46" s="19" t="s">
        <v>59</v>
      </c>
      <c r="B46" s="17"/>
    </row>
    <row r="47" spans="1:5" x14ac:dyDescent="0.25">
      <c r="A47" s="2" t="s">
        <v>34</v>
      </c>
      <c r="B47" s="17">
        <v>11352.92</v>
      </c>
    </row>
    <row r="48" spans="1:5" x14ac:dyDescent="0.25">
      <c r="A48" s="2" t="s">
        <v>41</v>
      </c>
      <c r="B48" s="17">
        <v>3022.91</v>
      </c>
    </row>
    <row r="49" spans="1:2" ht="30" x14ac:dyDescent="0.25">
      <c r="A49" s="32" t="s">
        <v>35</v>
      </c>
      <c r="B49" s="17">
        <f>E26</f>
        <v>8083.5120000000006</v>
      </c>
    </row>
    <row r="50" spans="1:2" x14ac:dyDescent="0.25">
      <c r="A50" s="18" t="s">
        <v>36</v>
      </c>
      <c r="B50" s="20">
        <f>B45+B47+B48-B49</f>
        <v>15280.262000000001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7" zoomScaleSheetLayoutView="100" workbookViewId="0">
      <selection activeCell="D47" sqref="D47"/>
    </sheetView>
  </sheetViews>
  <sheetFormatPr defaultColWidth="9.140625" defaultRowHeight="15" x14ac:dyDescent="0.2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 x14ac:dyDescent="0.25">
      <c r="A1" s="38" t="s">
        <v>11</v>
      </c>
      <c r="B1" s="38"/>
      <c r="C1" s="38"/>
      <c r="D1" s="38"/>
      <c r="E1" s="38"/>
    </row>
    <row r="2" spans="1:5" ht="28.5" customHeight="1" x14ac:dyDescent="0.25">
      <c r="A2" s="39" t="s">
        <v>12</v>
      </c>
      <c r="B2" s="40"/>
      <c r="C2" s="40"/>
      <c r="D2" s="40"/>
      <c r="E2" s="40"/>
    </row>
    <row r="3" spans="1:5" x14ac:dyDescent="0.25">
      <c r="A3" s="41" t="s">
        <v>84</v>
      </c>
      <c r="B3" s="41"/>
      <c r="C3" s="41"/>
      <c r="D3" s="41"/>
      <c r="E3" s="41"/>
    </row>
    <row r="4" spans="1:5" s="1" customFormat="1" ht="15.75" x14ac:dyDescent="0.25">
      <c r="A4" s="21" t="s">
        <v>13</v>
      </c>
      <c r="B4" s="4"/>
      <c r="C4" s="4"/>
      <c r="D4" s="83"/>
      <c r="E4" s="83" t="s">
        <v>85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3" t="s">
        <v>0</v>
      </c>
      <c r="B6" s="43"/>
      <c r="C6" s="43"/>
      <c r="D6" s="43"/>
      <c r="E6" s="43"/>
    </row>
    <row r="7" spans="1:5" x14ac:dyDescent="0.25">
      <c r="A7" s="37" t="s">
        <v>25</v>
      </c>
      <c r="B7" s="37"/>
      <c r="C7" s="37"/>
      <c r="D7" s="37"/>
      <c r="E7" s="37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6" t="s">
        <v>45</v>
      </c>
      <c r="B9" s="46"/>
      <c r="C9" s="46"/>
      <c r="D9" s="46"/>
      <c r="E9" s="46"/>
    </row>
    <row r="10" spans="1:5" ht="27.75" customHeight="1" x14ac:dyDescent="0.25">
      <c r="A10" s="47" t="s">
        <v>14</v>
      </c>
      <c r="B10" s="48"/>
      <c r="C10" s="48"/>
      <c r="D10" s="48"/>
      <c r="E10" s="48"/>
    </row>
    <row r="11" spans="1:5" ht="27.75" customHeight="1" x14ac:dyDescent="0.25">
      <c r="A11" s="43" t="s">
        <v>42</v>
      </c>
      <c r="B11" s="43"/>
      <c r="C11" s="43"/>
      <c r="D11" s="43"/>
      <c r="E11" s="43"/>
    </row>
    <row r="12" spans="1:5" x14ac:dyDescent="0.25">
      <c r="A12" s="45" t="s">
        <v>15</v>
      </c>
      <c r="B12" s="49"/>
      <c r="C12" s="49"/>
      <c r="D12" s="49"/>
      <c r="E12" s="49"/>
    </row>
    <row r="13" spans="1:5" x14ac:dyDescent="0.25">
      <c r="A13" s="43" t="s">
        <v>22</v>
      </c>
      <c r="B13" s="43"/>
      <c r="C13" s="43"/>
      <c r="D13" s="43"/>
      <c r="E13" s="43"/>
    </row>
    <row r="14" spans="1:5" x14ac:dyDescent="0.25">
      <c r="A14" s="45" t="s">
        <v>2</v>
      </c>
      <c r="B14" s="49"/>
      <c r="C14" s="49"/>
      <c r="D14" s="49"/>
      <c r="E14" s="49"/>
    </row>
    <row r="15" spans="1:5" x14ac:dyDescent="0.25">
      <c r="A15" s="43" t="s">
        <v>48</v>
      </c>
      <c r="B15" s="43"/>
      <c r="C15" s="43"/>
      <c r="D15" s="43"/>
      <c r="E15" s="43"/>
    </row>
    <row r="16" spans="1:5" x14ac:dyDescent="0.25">
      <c r="A16" s="45" t="s">
        <v>16</v>
      </c>
      <c r="B16" s="49"/>
      <c r="C16" s="49"/>
      <c r="D16" s="49"/>
      <c r="E16" s="49"/>
    </row>
    <row r="17" spans="1:8" ht="29.25" customHeight="1" x14ac:dyDescent="0.25">
      <c r="A17" s="43" t="s">
        <v>17</v>
      </c>
      <c r="B17" s="43"/>
      <c r="C17" s="43"/>
      <c r="D17" s="43"/>
      <c r="E17" s="43"/>
    </row>
    <row r="18" spans="1:8" ht="63.75" customHeight="1" x14ac:dyDescent="0.25">
      <c r="A18" s="43" t="s">
        <v>26</v>
      </c>
      <c r="B18" s="43"/>
      <c r="C18" s="43"/>
      <c r="D18" s="43"/>
      <c r="E18" s="43"/>
    </row>
    <row r="19" spans="1:8" ht="31.5" customHeight="1" x14ac:dyDescent="0.25">
      <c r="A19" s="44" t="s">
        <v>27</v>
      </c>
      <c r="B19" s="44"/>
      <c r="C19" s="44"/>
      <c r="D19" s="44"/>
      <c r="E19" s="44"/>
    </row>
    <row r="20" spans="1:8" x14ac:dyDescent="0.25">
      <c r="A20" s="44"/>
      <c r="B20" s="44"/>
      <c r="C20" s="44"/>
      <c r="D20" s="44"/>
      <c r="E20" s="44"/>
      <c r="F20" s="2">
        <v>248.8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40</v>
      </c>
      <c r="B22" s="9" t="s">
        <v>38</v>
      </c>
      <c r="C22" s="3" t="s">
        <v>4</v>
      </c>
      <c r="D22" s="3">
        <v>7.38</v>
      </c>
      <c r="E22" s="8">
        <f>D22*F20*G20</f>
        <v>5508.4319999999998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3.45</v>
      </c>
      <c r="E23" s="8">
        <f>D23*F20*3</f>
        <v>2575.0800000000004</v>
      </c>
    </row>
    <row r="24" spans="1:8" x14ac:dyDescent="0.25">
      <c r="A24" s="7" t="s">
        <v>28</v>
      </c>
      <c r="B24" s="9" t="s">
        <v>86</v>
      </c>
      <c r="C24" s="3" t="s">
        <v>30</v>
      </c>
      <c r="D24" s="3"/>
      <c r="E24" s="24">
        <v>360</v>
      </c>
    </row>
    <row r="25" spans="1:8" x14ac:dyDescent="0.25">
      <c r="A25" s="23"/>
      <c r="B25" s="9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8443.5120000000006</v>
      </c>
    </row>
    <row r="28" spans="1:8" ht="29.25" customHeight="1" x14ac:dyDescent="0.25">
      <c r="A28" s="51" t="s">
        <v>87</v>
      </c>
      <c r="B28" s="51"/>
      <c r="C28" s="51"/>
      <c r="D28" s="51"/>
      <c r="E28" s="51"/>
    </row>
    <row r="29" spans="1:8" ht="35.25" customHeight="1" x14ac:dyDescent="0.25">
      <c r="A29" s="43" t="s">
        <v>21</v>
      </c>
      <c r="B29" s="43"/>
      <c r="C29" s="43"/>
      <c r="D29" s="43"/>
      <c r="E29" s="43"/>
    </row>
    <row r="30" spans="1:8" x14ac:dyDescent="0.25">
      <c r="A30" s="43" t="s">
        <v>20</v>
      </c>
      <c r="B30" s="43"/>
      <c r="C30" s="43"/>
      <c r="D30" s="43"/>
      <c r="E30" s="43"/>
      <c r="F30" s="14"/>
      <c r="G30" s="14"/>
      <c r="H30" s="15"/>
    </row>
    <row r="31" spans="1:8" ht="29.25" customHeight="1" x14ac:dyDescent="0.25">
      <c r="A31" s="43" t="s">
        <v>31</v>
      </c>
      <c r="B31" s="43"/>
      <c r="C31" s="43"/>
      <c r="D31" s="43"/>
      <c r="E31" s="43"/>
    </row>
    <row r="32" spans="1:8" x14ac:dyDescent="0.25">
      <c r="A32" s="43" t="s">
        <v>18</v>
      </c>
      <c r="B32" s="43"/>
      <c r="C32" s="43"/>
      <c r="D32" s="43"/>
      <c r="E32" s="43"/>
    </row>
    <row r="33" spans="1:5" x14ac:dyDescent="0.25">
      <c r="A33" s="34"/>
      <c r="B33" s="34"/>
      <c r="C33" s="34"/>
      <c r="D33" s="34"/>
      <c r="E33" s="34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3" t="s">
        <v>18</v>
      </c>
      <c r="B35" s="43"/>
      <c r="C35" s="43"/>
      <c r="D35" s="43"/>
      <c r="E35" s="43"/>
    </row>
    <row r="36" spans="1:5" x14ac:dyDescent="0.25">
      <c r="A36" s="53" t="s">
        <v>50</v>
      </c>
      <c r="B36" s="53"/>
      <c r="C36" s="53"/>
      <c r="D36" s="53"/>
      <c r="E36" s="5"/>
    </row>
    <row r="37" spans="1:5" x14ac:dyDescent="0.25">
      <c r="B37" s="50" t="s">
        <v>19</v>
      </c>
      <c r="C37" s="50"/>
      <c r="D37" s="50"/>
      <c r="E37" s="6" t="s">
        <v>6</v>
      </c>
    </row>
    <row r="38" spans="1:5" x14ac:dyDescent="0.25">
      <c r="A38" s="35"/>
      <c r="B38" s="35"/>
      <c r="C38" s="35"/>
      <c r="D38" s="35"/>
      <c r="E38" s="35"/>
    </row>
    <row r="39" spans="1:5" ht="15" customHeight="1" x14ac:dyDescent="0.25">
      <c r="A39" s="46" t="s">
        <v>43</v>
      </c>
      <c r="B39" s="46"/>
      <c r="C39" s="46"/>
      <c r="D39" s="46"/>
      <c r="E39" s="46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2" t="s">
        <v>33</v>
      </c>
    </row>
    <row r="44" spans="1:5" x14ac:dyDescent="0.25">
      <c r="A44" s="14" t="s">
        <v>32</v>
      </c>
    </row>
    <row r="45" spans="1:5" x14ac:dyDescent="0.25">
      <c r="A45" s="2" t="s">
        <v>37</v>
      </c>
      <c r="B45" s="16">
        <f>'3кв'!B50</f>
        <v>15280.262000000001</v>
      </c>
    </row>
    <row r="46" spans="1:5" x14ac:dyDescent="0.25">
      <c r="A46" s="19" t="s">
        <v>88</v>
      </c>
      <c r="B46" s="17"/>
    </row>
    <row r="47" spans="1:5" x14ac:dyDescent="0.25">
      <c r="A47" s="2" t="s">
        <v>34</v>
      </c>
      <c r="B47" s="17">
        <v>11770.41</v>
      </c>
    </row>
    <row r="48" spans="1:5" x14ac:dyDescent="0.25">
      <c r="A48" s="2" t="s">
        <v>41</v>
      </c>
      <c r="B48" s="17">
        <v>1833.48</v>
      </c>
    </row>
    <row r="49" spans="1:2" ht="30" x14ac:dyDescent="0.25">
      <c r="A49" s="33" t="s">
        <v>35</v>
      </c>
      <c r="B49" s="17">
        <f>E26</f>
        <v>8443.5120000000006</v>
      </c>
    </row>
    <row r="50" spans="1:2" x14ac:dyDescent="0.25">
      <c r="A50" s="18" t="s">
        <v>36</v>
      </c>
      <c r="B50" s="20">
        <f>B45+B47+B48-B49</f>
        <v>20440.64</v>
      </c>
    </row>
  </sheetData>
  <mergeCells count="29">
    <mergeCell ref="A34:E34"/>
    <mergeCell ref="A35:E35"/>
    <mergeCell ref="A36:D36"/>
    <mergeCell ref="B37:D37"/>
    <mergeCell ref="A39:E39"/>
    <mergeCell ref="B40:D40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SheetLayoutView="100" workbookViewId="0">
      <selection activeCell="C18" sqref="C18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4" t="s">
        <v>60</v>
      </c>
      <c r="B1" s="54"/>
      <c r="C1" s="54"/>
      <c r="D1" s="55"/>
    </row>
    <row r="2" spans="1:5" ht="15.75" x14ac:dyDescent="0.25">
      <c r="A2" s="56" t="s">
        <v>61</v>
      </c>
      <c r="B2" s="56"/>
      <c r="C2" s="56"/>
      <c r="D2" s="57"/>
    </row>
    <row r="3" spans="1:5" ht="15.75" x14ac:dyDescent="0.25">
      <c r="A3" s="56" t="s">
        <v>62</v>
      </c>
      <c r="B3" s="56"/>
      <c r="C3" s="56"/>
      <c r="D3" s="57"/>
    </row>
    <row r="4" spans="1:5" ht="15.75" x14ac:dyDescent="0.25">
      <c r="A4" s="54" t="s">
        <v>83</v>
      </c>
      <c r="B4" s="54"/>
      <c r="C4" s="54"/>
      <c r="D4" s="55"/>
    </row>
    <row r="5" spans="1:5" ht="15.75" x14ac:dyDescent="0.25">
      <c r="A5" s="58"/>
      <c r="B5" s="58"/>
      <c r="C5" s="58"/>
      <c r="D5" s="1"/>
    </row>
    <row r="6" spans="1:5" ht="15.75" x14ac:dyDescent="0.25">
      <c r="A6" s="57"/>
      <c r="B6" s="59" t="s">
        <v>63</v>
      </c>
      <c r="C6" s="60">
        <f>'1кв'!B45</f>
        <v>-959.71</v>
      </c>
      <c r="D6" s="61"/>
    </row>
    <row r="7" spans="1:5" ht="15.75" x14ac:dyDescent="0.25">
      <c r="A7" s="62" t="s">
        <v>64</v>
      </c>
      <c r="B7" s="59" t="s">
        <v>89</v>
      </c>
      <c r="C7" s="60"/>
      <c r="D7" s="61"/>
    </row>
    <row r="8" spans="1:5" ht="15.75" x14ac:dyDescent="0.25">
      <c r="B8" s="63" t="s">
        <v>65</v>
      </c>
      <c r="C8" s="64">
        <f>'1кв'!B47+'2кв'!B47+'3кв'!B47+'4кв'!B47</f>
        <v>44159.210000000006</v>
      </c>
      <c r="D8" s="65"/>
    </row>
    <row r="9" spans="1:5" ht="15.75" x14ac:dyDescent="0.25">
      <c r="B9" s="63" t="s">
        <v>41</v>
      </c>
      <c r="C9" s="64">
        <f>'1кв'!B48+'2кв'!B48+'3кв'!B48+'4кв'!B48</f>
        <v>8325.24</v>
      </c>
      <c r="D9" s="65"/>
    </row>
    <row r="10" spans="1:5" ht="15.75" x14ac:dyDescent="0.25">
      <c r="A10" s="66"/>
      <c r="B10" s="63" t="s">
        <v>66</v>
      </c>
      <c r="C10" s="67">
        <f>SUM(C8:C9)</f>
        <v>52484.450000000004</v>
      </c>
      <c r="D10" s="61"/>
    </row>
    <row r="11" spans="1:5" ht="15.75" x14ac:dyDescent="0.25">
      <c r="A11" s="1"/>
      <c r="B11" s="68"/>
      <c r="C11" s="68"/>
      <c r="D11" s="69"/>
    </row>
    <row r="12" spans="1:5" ht="15.75" x14ac:dyDescent="0.25">
      <c r="A12" s="70" t="s">
        <v>67</v>
      </c>
      <c r="B12" s="71" t="s">
        <v>40</v>
      </c>
      <c r="C12" s="64">
        <f>'1кв'!E22+'2кв'!E22+'3кв'!E22+'4кв'!E22</f>
        <v>20854.416000000001</v>
      </c>
      <c r="D12" s="69"/>
    </row>
    <row r="13" spans="1:5" ht="15.75" x14ac:dyDescent="0.25">
      <c r="A13" s="70"/>
      <c r="B13" s="7" t="s">
        <v>39</v>
      </c>
      <c r="C13" s="64">
        <f>'1кв'!E23+'2кв'!E23+'3кв'!E23+'4кв'!E23</f>
        <v>9747.9840000000004</v>
      </c>
      <c r="D13" s="69"/>
    </row>
    <row r="14" spans="1:5" ht="15.75" x14ac:dyDescent="0.25">
      <c r="A14" s="1"/>
      <c r="B14" s="7" t="s">
        <v>28</v>
      </c>
      <c r="C14" s="64">
        <f>'1кв'!E24+'2кв'!E24+'3кв'!E24+'4кв'!E24</f>
        <v>481.7</v>
      </c>
      <c r="D14" s="69"/>
      <c r="E14" s="72"/>
    </row>
    <row r="15" spans="1:5" ht="15.75" x14ac:dyDescent="0.25">
      <c r="A15" s="1"/>
      <c r="B15" s="73" t="s">
        <v>68</v>
      </c>
      <c r="C15" s="64">
        <v>0</v>
      </c>
      <c r="D15" s="69"/>
      <c r="E15" s="72"/>
    </row>
    <row r="16" spans="1:5" ht="15.75" x14ac:dyDescent="0.25">
      <c r="A16" s="70"/>
      <c r="B16" s="74" t="s">
        <v>69</v>
      </c>
      <c r="C16" s="64"/>
      <c r="D16" s="69"/>
    </row>
    <row r="17" spans="1:5" ht="15.75" x14ac:dyDescent="0.25">
      <c r="A17" s="70"/>
      <c r="B17" s="75" t="s">
        <v>70</v>
      </c>
      <c r="C17" s="64">
        <v>0</v>
      </c>
      <c r="D17" s="69"/>
    </row>
    <row r="18" spans="1:5" ht="15.75" x14ac:dyDescent="0.25">
      <c r="A18" s="70"/>
      <c r="B18" s="75" t="s">
        <v>71</v>
      </c>
      <c r="C18" s="64"/>
      <c r="D18" s="69"/>
    </row>
    <row r="19" spans="1:5" ht="15.75" x14ac:dyDescent="0.25">
      <c r="A19" s="1"/>
      <c r="B19" s="76" t="s">
        <v>72</v>
      </c>
      <c r="C19" s="67">
        <f>SUM(C12:C17)</f>
        <v>31084.100000000002</v>
      </c>
      <c r="D19" s="69"/>
      <c r="E19" s="72"/>
    </row>
    <row r="20" spans="1:5" ht="15.75" x14ac:dyDescent="0.25">
      <c r="A20" s="1"/>
      <c r="B20" s="77" t="s">
        <v>73</v>
      </c>
      <c r="C20" s="67">
        <f>C6+C10-C19</f>
        <v>20440.640000000003</v>
      </c>
      <c r="D20" s="69"/>
    </row>
    <row r="21" spans="1:5" ht="15.75" x14ac:dyDescent="0.25">
      <c r="A21" s="1"/>
      <c r="B21" s="62"/>
      <c r="C21" s="62"/>
      <c r="D21" s="69"/>
    </row>
    <row r="22" spans="1:5" ht="15.75" x14ac:dyDescent="0.25">
      <c r="A22" s="1"/>
      <c r="B22" s="78" t="s">
        <v>74</v>
      </c>
      <c r="C22" s="78"/>
      <c r="D22" s="69"/>
    </row>
    <row r="23" spans="1:5" ht="15.75" x14ac:dyDescent="0.25">
      <c r="A23" s="1"/>
      <c r="B23" s="78" t="s">
        <v>75</v>
      </c>
      <c r="C23" s="79">
        <v>3505.98</v>
      </c>
      <c r="D23" s="69"/>
    </row>
    <row r="24" spans="1:5" ht="15.75" x14ac:dyDescent="0.25">
      <c r="A24" s="1"/>
      <c r="B24" s="80" t="s">
        <v>76</v>
      </c>
      <c r="C24" s="81">
        <v>3923.47</v>
      </c>
      <c r="D24" s="69"/>
    </row>
    <row r="25" spans="1:5" ht="15.75" x14ac:dyDescent="0.25">
      <c r="A25" s="1"/>
      <c r="B25" s="78" t="s">
        <v>77</v>
      </c>
      <c r="C25" s="82">
        <f>C24-C23</f>
        <v>417.48999999999978</v>
      </c>
      <c r="D25" s="69"/>
    </row>
    <row r="26" spans="1:5" ht="15.75" x14ac:dyDescent="0.25">
      <c r="A26" s="1"/>
      <c r="B26" s="62"/>
      <c r="C26" s="62"/>
      <c r="D26" s="69"/>
    </row>
    <row r="27" spans="1:5" ht="15.75" x14ac:dyDescent="0.25">
      <c r="A27" s="1"/>
      <c r="B27" s="62"/>
      <c r="C27" s="62"/>
      <c r="D27" s="69"/>
    </row>
    <row r="28" spans="1:5" ht="15.75" x14ac:dyDescent="0.25">
      <c r="A28" s="1"/>
      <c r="B28" s="62"/>
      <c r="C28" s="62"/>
      <c r="D28" s="69"/>
    </row>
    <row r="29" spans="1:5" ht="15.75" x14ac:dyDescent="0.25">
      <c r="A29" s="1"/>
      <c r="B29" s="62"/>
      <c r="C29" s="62"/>
      <c r="D29" s="69"/>
    </row>
    <row r="30" spans="1:5" ht="15.75" x14ac:dyDescent="0.25">
      <c r="A30" s="1" t="s">
        <v>78</v>
      </c>
      <c r="B30" s="62" t="s">
        <v>79</v>
      </c>
      <c r="C30" s="62"/>
      <c r="D30" s="69"/>
    </row>
    <row r="31" spans="1:5" ht="15.75" x14ac:dyDescent="0.25">
      <c r="A31" s="1"/>
      <c r="B31" s="62" t="s">
        <v>80</v>
      </c>
      <c r="C31" s="62"/>
      <c r="D31" s="69"/>
    </row>
    <row r="32" spans="1:5" ht="15.75" x14ac:dyDescent="0.25">
      <c r="A32" s="1"/>
      <c r="B32" s="62" t="s">
        <v>81</v>
      </c>
      <c r="C32" s="62"/>
      <c r="D32" s="69"/>
    </row>
    <row r="33" spans="1:4" ht="15.75" x14ac:dyDescent="0.25">
      <c r="A33" s="1"/>
      <c r="B33" s="62"/>
      <c r="C33" s="62"/>
      <c r="D33" s="69"/>
    </row>
    <row r="34" spans="1:4" ht="15.75" x14ac:dyDescent="0.25">
      <c r="A34" s="1"/>
      <c r="B34" s="62"/>
      <c r="C34" s="62"/>
      <c r="D34" s="69"/>
    </row>
    <row r="35" spans="1:4" ht="15.75" x14ac:dyDescent="0.25">
      <c r="A35" s="1"/>
      <c r="B35" s="62" t="s">
        <v>82</v>
      </c>
      <c r="C35" s="62"/>
      <c r="D35" s="69"/>
    </row>
    <row r="36" spans="1:4" ht="15.75" x14ac:dyDescent="0.25">
      <c r="A36" s="1"/>
      <c r="B36" s="62"/>
      <c r="C36" s="62"/>
      <c r="D36" s="69"/>
    </row>
    <row r="37" spans="1:4" ht="15.75" x14ac:dyDescent="0.25">
      <c r="A37" s="1"/>
      <c r="B37" s="62"/>
      <c r="C37" s="62"/>
      <c r="D37" s="69"/>
    </row>
    <row r="38" spans="1:4" ht="15.75" x14ac:dyDescent="0.25">
      <c r="A38" s="1"/>
      <c r="B38" s="62"/>
      <c r="C38" s="62"/>
      <c r="D38" s="69"/>
    </row>
    <row r="39" spans="1:4" ht="15.75" x14ac:dyDescent="0.25">
      <c r="A39" s="1"/>
      <c r="B39" s="62"/>
      <c r="C39" s="62"/>
      <c r="D39" s="69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2024-02-15T06:39:42Z</dcterms:modified>
</cp:coreProperties>
</file>